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atani\Desktop\ＳＡＳ（スマートアドセールス）関連\SASサイト上項目\"/>
    </mc:Choice>
  </mc:AlternateContent>
  <xr:revisionPtr revIDLastSave="0" documentId="13_ncr:1_{14B5A624-3EE0-4938-B7AE-6A42EBCF5EE0}" xr6:coauthVersionLast="47" xr6:coauthVersionMax="47" xr10:uidLastSave="{00000000-0000-0000-0000-000000000000}"/>
  <bookViews>
    <workbookView xWindow="-120" yWindow="-120" windowWidth="29040" windowHeight="15525" xr2:uid="{911E0E0F-454D-4B60-9B5C-327897F69A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L18" i="1"/>
  <c r="L17" i="1"/>
  <c r="C13" i="1"/>
  <c r="G19" i="1" s="1"/>
  <c r="H19" i="1" s="1"/>
  <c r="C12" i="1"/>
  <c r="J18" i="1" s="1"/>
  <c r="C11" i="1"/>
  <c r="D11" i="1" s="1"/>
  <c r="C10" i="1"/>
  <c r="J17" i="1" s="1"/>
  <c r="C9" i="1"/>
  <c r="D9" i="1" s="1"/>
  <c r="C8" i="1"/>
  <c r="J16" i="1" s="1"/>
  <c r="K16" i="1" s="1"/>
  <c r="K17" i="1" s="1"/>
  <c r="K18" i="1" s="1"/>
  <c r="K19" i="1" s="1"/>
  <c r="D8" i="1" l="1"/>
  <c r="G17" i="1"/>
  <c r="H17" i="1" s="1"/>
  <c r="G18" i="1"/>
  <c r="H18" i="1" s="1"/>
  <c r="D10" i="1"/>
  <c r="D13" i="1"/>
  <c r="D12" i="1"/>
</calcChain>
</file>

<file path=xl/sharedStrings.xml><?xml version="1.0" encoding="utf-8"?>
<sst xmlns="http://schemas.openxmlformats.org/spreadsheetml/2006/main" count="50" uniqueCount="42">
  <si>
    <t>版</t>
    <rPh sb="0" eb="1">
      <t>バン</t>
    </rPh>
    <phoneticPr fontId="3"/>
  </si>
  <si>
    <t>※こちらに入力ください。</t>
    <rPh sb="5" eb="7">
      <t>ニュウリョク</t>
    </rPh>
    <phoneticPr fontId="4"/>
  </si>
  <si>
    <t>該当OA日</t>
    <rPh sb="0" eb="2">
      <t>ガイトウ</t>
    </rPh>
    <rPh sb="4" eb="5">
      <t>ニチ</t>
    </rPh>
    <phoneticPr fontId="3"/>
  </si>
  <si>
    <t>該当枠料金</t>
    <rPh sb="0" eb="2">
      <t>ガイトウ</t>
    </rPh>
    <rPh sb="2" eb="3">
      <t>ワク</t>
    </rPh>
    <rPh sb="3" eb="5">
      <t>リョウキン</t>
    </rPh>
    <phoneticPr fontId="3"/>
  </si>
  <si>
    <t>円</t>
    <rPh sb="0" eb="1">
      <t>エン</t>
    </rPh>
    <phoneticPr fontId="3"/>
  </si>
  <si>
    <t>28日前</t>
    <rPh sb="2" eb="4">
      <t>ニチマエ</t>
    </rPh>
    <phoneticPr fontId="3"/>
  </si>
  <si>
    <t>27日前</t>
    <rPh sb="2" eb="4">
      <t>ニチマエ</t>
    </rPh>
    <phoneticPr fontId="3"/>
  </si>
  <si>
    <t>21日前</t>
    <rPh sb="2" eb="4">
      <t>ニチマエ</t>
    </rPh>
    <phoneticPr fontId="3"/>
  </si>
  <si>
    <t>20日前</t>
    <rPh sb="2" eb="3">
      <t>ニチ</t>
    </rPh>
    <rPh sb="3" eb="4">
      <t>マエ</t>
    </rPh>
    <phoneticPr fontId="3"/>
  </si>
  <si>
    <t>14日前</t>
    <rPh sb="2" eb="4">
      <t>ニチマエ</t>
    </rPh>
    <phoneticPr fontId="3"/>
  </si>
  <si>
    <t>13日前</t>
    <rPh sb="2" eb="4">
      <t>ニチマエ</t>
    </rPh>
    <phoneticPr fontId="3"/>
  </si>
  <si>
    <t>キャンセル金額</t>
    <rPh sb="5" eb="7">
      <t>キンガク</t>
    </rPh>
    <phoneticPr fontId="3"/>
  </si>
  <si>
    <t>28日前以前</t>
    <rPh sb="2" eb="4">
      <t>ニチマエ</t>
    </rPh>
    <rPh sb="4" eb="6">
      <t>イゼン</t>
    </rPh>
    <phoneticPr fontId="3"/>
  </si>
  <si>
    <t>無料</t>
    <rPh sb="0" eb="2">
      <t>ムリョウ</t>
    </rPh>
    <phoneticPr fontId="3"/>
  </si>
  <si>
    <t>～</t>
    <phoneticPr fontId="3"/>
  </si>
  <si>
    <t>27日前～21日前</t>
    <rPh sb="2" eb="4">
      <t>ニチマエ</t>
    </rPh>
    <rPh sb="7" eb="9">
      <t>ニチマエ</t>
    </rPh>
    <phoneticPr fontId="3"/>
  </si>
  <si>
    <t>該当枠料金の25％</t>
    <rPh sb="0" eb="2">
      <t>ガイトウ</t>
    </rPh>
    <rPh sb="2" eb="3">
      <t>ワク</t>
    </rPh>
    <rPh sb="3" eb="5">
      <t>リョウキン</t>
    </rPh>
    <phoneticPr fontId="3"/>
  </si>
  <si>
    <t>27日前～21日前</t>
    <phoneticPr fontId="3"/>
  </si>
  <si>
    <t>20日前～14日前</t>
    <rPh sb="2" eb="4">
      <t>ニチマエ</t>
    </rPh>
    <rPh sb="7" eb="9">
      <t>ニチマエ</t>
    </rPh>
    <phoneticPr fontId="3"/>
  </si>
  <si>
    <t>該当枠料金の50％</t>
    <rPh sb="0" eb="2">
      <t>ガイトウ</t>
    </rPh>
    <rPh sb="2" eb="3">
      <t>ワク</t>
    </rPh>
    <rPh sb="3" eb="5">
      <t>リョウキン</t>
    </rPh>
    <phoneticPr fontId="3"/>
  </si>
  <si>
    <t>20日前～14日前</t>
    <phoneticPr fontId="3"/>
  </si>
  <si>
    <t>13日前～OA日</t>
    <rPh sb="2" eb="3">
      <t>ニチ</t>
    </rPh>
    <rPh sb="3" eb="4">
      <t>マエ</t>
    </rPh>
    <rPh sb="7" eb="8">
      <t>ヒ</t>
    </rPh>
    <phoneticPr fontId="3"/>
  </si>
  <si>
    <t>キャンセル不可</t>
    <rPh sb="5" eb="7">
      <t>フカ</t>
    </rPh>
    <phoneticPr fontId="3"/>
  </si>
  <si>
    <t>・キャンセル料が発生する期間（日数）とキャンセル料率については、上記の表の通りとします。</t>
    <rPh sb="24" eb="25">
      <t>リョウ</t>
    </rPh>
    <rPh sb="25" eb="26">
      <t>リツ</t>
    </rPh>
    <phoneticPr fontId="3"/>
  </si>
  <si>
    <t>　期間は、ＯＡ（放送）日を起点として算出するものとし、放送前日を1日前とします。</t>
    <phoneticPr fontId="3"/>
  </si>
  <si>
    <t>・日数管理は、営業日ではなく、あくまでも実際の日数で計算し、基準は日本時間の０時をもって日数管理を行います。</t>
    <phoneticPr fontId="3"/>
  </si>
  <si>
    <t>　必ず弊社担当者に電話、もしくは直接の面会にてキャンセルの依頼をしてください。</t>
    <phoneticPr fontId="3"/>
  </si>
  <si>
    <t>　なお、メールでご依頼いただいた日が弊社の営業日ではない場合、その日付から直近の営業日に弊社の担当者に電話、もしくは直接の面会にてキャンセルの依頼をしてください 。</t>
    <phoneticPr fontId="4"/>
  </si>
  <si>
    <t>・キャンセル不可期間の場合のＣＭ素材については、弊社が対応可能と判断した場合に限り、別のＣＭ素材の指定、もしくは、ＡＣ素材の指定のいずれかを選んでいただきます。</t>
    <rPh sb="8" eb="10">
      <t>キカン</t>
    </rPh>
    <rPh sb="11" eb="13">
      <t>バアイ</t>
    </rPh>
    <phoneticPr fontId="3"/>
  </si>
  <si>
    <t>・キャンセル料の算出方法は、該当枠料金に、上記の表のキャンセル料率を掛けて算出するものとします。</t>
    <phoneticPr fontId="3"/>
  </si>
  <si>
    <t>・キャンセルされたＣＭ枠は、本商品のセールス期間中であれば弊社はリセールスを行うことができます。</t>
    <phoneticPr fontId="1"/>
  </si>
  <si>
    <t xml:space="preserve">  なお、広告主様の変更には応じられません。</t>
    <rPh sb="5" eb="9">
      <t>コウコクヌシサマ</t>
    </rPh>
    <phoneticPr fontId="3"/>
  </si>
  <si>
    <t>・キャンセル料は、消費税不課税です。</t>
    <phoneticPr fontId="1"/>
  </si>
  <si>
    <t>　なお、算出の結果生じた1円未満の端数は四捨五入するものとします。</t>
    <phoneticPr fontId="3"/>
  </si>
  <si>
    <t>・発生したキャンセル料については、料金を算出した後に、別途、広告会社様宛てに請求書を送付します。</t>
    <phoneticPr fontId="3"/>
  </si>
  <si>
    <t>☆以下、自動計算でキャンセル料金が表示されます。</t>
    <rPh sb="1" eb="3">
      <t>イカ</t>
    </rPh>
    <rPh sb="4" eb="8">
      <t>ジドウケイサン</t>
    </rPh>
    <rPh sb="14" eb="16">
      <t>リョウキン</t>
    </rPh>
    <rPh sb="17" eb="19">
      <t>ヒョウジ</t>
    </rPh>
    <phoneticPr fontId="1"/>
  </si>
  <si>
    <t>キャンセル依頼日（メールが届いた日（時：0時で切替））が</t>
    <rPh sb="5" eb="8">
      <t>イライビ</t>
    </rPh>
    <rPh sb="13" eb="14">
      <t>トド</t>
    </rPh>
    <rPh sb="16" eb="17">
      <t>ヒ</t>
    </rPh>
    <rPh sb="18" eb="19">
      <t>トキ</t>
    </rPh>
    <rPh sb="21" eb="22">
      <t>ジ</t>
    </rPh>
    <rPh sb="23" eb="25">
      <t>キリカエ</t>
    </rPh>
    <phoneticPr fontId="3"/>
  </si>
  <si>
    <t>■キャンセル規定</t>
    <rPh sb="6" eb="8">
      <t>キテイ</t>
    </rPh>
    <phoneticPr fontId="3"/>
  </si>
  <si>
    <t>☆以下自動計算のため入力不要です。</t>
    <phoneticPr fontId="4"/>
  </si>
  <si>
    <t>・このキャンセル規定を変更する場合は、弊社ＳＡＳサイト上で告知いたします。</t>
    <rPh sb="8" eb="10">
      <t>キテイ</t>
    </rPh>
    <rPh sb="11" eb="13">
      <t>ヘンコウ</t>
    </rPh>
    <rPh sb="15" eb="17">
      <t>バアイ</t>
    </rPh>
    <rPh sb="19" eb="21">
      <t>ヘイシャ</t>
    </rPh>
    <rPh sb="27" eb="28">
      <t>ジョウ</t>
    </rPh>
    <rPh sb="29" eb="31">
      <t>コクチ</t>
    </rPh>
    <phoneticPr fontId="1"/>
  </si>
  <si>
    <r>
      <t>テレビ西日本　</t>
    </r>
    <r>
      <rPr>
        <b/>
        <sz val="26"/>
        <color rgb="FFFF0000"/>
        <rFont val="游ゴシック"/>
        <family val="3"/>
        <charset val="128"/>
        <scheme val="minor"/>
      </rPr>
      <t>S</t>
    </r>
    <r>
      <rPr>
        <b/>
        <sz val="26"/>
        <color theme="1"/>
        <rFont val="游ゴシック"/>
        <family val="3"/>
        <charset val="128"/>
        <scheme val="minor"/>
      </rPr>
      <t xml:space="preserve">mart </t>
    </r>
    <r>
      <rPr>
        <b/>
        <sz val="26"/>
        <color rgb="FF00B050"/>
        <rFont val="游ゴシック"/>
        <family val="3"/>
        <charset val="128"/>
        <scheme val="minor"/>
      </rPr>
      <t>A</t>
    </r>
    <r>
      <rPr>
        <b/>
        <sz val="26"/>
        <color theme="1"/>
        <rFont val="游ゴシック"/>
        <family val="3"/>
        <charset val="128"/>
        <scheme val="minor"/>
      </rPr>
      <t xml:space="preserve">d </t>
    </r>
    <r>
      <rPr>
        <b/>
        <sz val="26"/>
        <color rgb="FFFF0000"/>
        <rFont val="游ゴシック"/>
        <family val="3"/>
        <charset val="128"/>
        <scheme val="minor"/>
      </rPr>
      <t>S</t>
    </r>
    <r>
      <rPr>
        <b/>
        <sz val="26"/>
        <color theme="1"/>
        <rFont val="游ゴシック"/>
        <family val="3"/>
        <charset val="128"/>
        <scheme val="minor"/>
      </rPr>
      <t>ales　キャンセル早見表</t>
    </r>
    <rPh sb="3" eb="6">
      <t>ニシニホン</t>
    </rPh>
    <rPh sb="26" eb="29">
      <t>ハヤミヒョウ</t>
    </rPh>
    <phoneticPr fontId="3"/>
  </si>
  <si>
    <t>・キャンセルを希望される場合は「枠ファインダ」上で枠のキャンセル手続きを取っていただくとともに、「tnc-sas@tnc.co.jp」宛てにメールにて依頼したうえで、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</si>
</sst>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26"/>
      <color rgb="FFFF0000"/>
      <name val="游ゴシック"/>
      <family val="3"/>
      <charset val="128"/>
      <scheme val="minor"/>
    </font>
    <font>
      <b/>
      <sz val="26"/>
      <color rgb="FF00B05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ck">
        <color rgb="FFFF0000"/>
      </left>
      <right style="dotted">
        <color rgb="FFFF0000"/>
      </right>
      <top style="thick">
        <color rgb="FFFF0000"/>
      </top>
      <bottom style="thick">
        <color rgb="FFFF0000"/>
      </bottom>
      <diagonal/>
    </border>
    <border>
      <left style="dotted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dotted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56" fontId="0" fillId="0" borderId="0" xfId="0" applyNumberFormat="1">
      <alignment vertical="center"/>
    </xf>
    <xf numFmtId="0" fontId="5" fillId="2" borderId="1" xfId="0" applyFont="1" applyFill="1" applyBorder="1" applyAlignment="1">
      <alignment horizontal="center" vertical="center"/>
    </xf>
    <xf numFmtId="14" fontId="6" fillId="0" borderId="2" xfId="0" applyNumberFormat="1" applyFont="1" applyBorder="1" applyProtection="1">
      <alignment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4" fontId="0" fillId="3" borderId="6" xfId="0" applyNumberForma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4" fontId="0" fillId="3" borderId="9" xfId="0" applyNumberFormat="1" applyFill="1" applyBorder="1" applyAlignment="1">
      <alignment horizontal="center" vertical="center"/>
    </xf>
    <xf numFmtId="14" fontId="8" fillId="3" borderId="10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4" fontId="0" fillId="3" borderId="12" xfId="0" applyNumberFormat="1" applyFill="1" applyBorder="1" applyAlignment="1">
      <alignment horizontal="center" vertical="center"/>
    </xf>
    <xf numFmtId="14" fontId="8" fillId="3" borderId="13" xfId="0" applyNumberFormat="1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4" fontId="0" fillId="5" borderId="18" xfId="0" applyNumberFormat="1" applyFill="1" applyBorder="1" applyAlignment="1">
      <alignment horizontal="center" vertical="center"/>
    </xf>
    <xf numFmtId="14" fontId="0" fillId="5" borderId="21" xfId="0" applyNumberForma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176" fontId="10" fillId="0" borderId="27" xfId="0" applyNumberFormat="1" applyFont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0" fillId="6" borderId="0" xfId="0" applyFill="1">
      <alignment vertical="center"/>
    </xf>
    <xf numFmtId="0" fontId="2" fillId="6" borderId="0" xfId="0" applyFont="1" applyFill="1" applyAlignment="1">
      <alignment horizontal="center" vertical="center"/>
    </xf>
    <xf numFmtId="176" fontId="6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4" xfId="0" applyNumberFormat="1" applyFont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</cellXfs>
  <cellStyles count="1">
    <cellStyle name="標準" xfId="0" builtinId="0"/>
  </cellStyles>
  <dxfs count="16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6A14-A8BB-4497-8EC9-5576BA9C1C49}">
  <sheetPr>
    <pageSetUpPr fitToPage="1"/>
  </sheetPr>
  <dimension ref="A1:O35"/>
  <sheetViews>
    <sheetView tabSelected="1" zoomScaleNormal="100" workbookViewId="0">
      <selection activeCell="J14" sqref="J14"/>
    </sheetView>
  </sheetViews>
  <sheetFormatPr defaultRowHeight="18.75" x14ac:dyDescent="0.4"/>
  <cols>
    <col min="1" max="1" width="1.625" customWidth="1"/>
    <col min="2" max="2" width="18.75" customWidth="1"/>
    <col min="3" max="3" width="23.25" customWidth="1"/>
    <col min="5" max="5" width="16.625" customWidth="1"/>
    <col min="6" max="6" width="16.875" customWidth="1"/>
    <col min="7" max="7" width="16.625" customWidth="1"/>
    <col min="8" max="8" width="6" customWidth="1"/>
    <col min="9" max="9" width="12.625" customWidth="1"/>
    <col min="10" max="10" width="16.625" customWidth="1"/>
    <col min="11" max="11" width="6" customWidth="1"/>
    <col min="12" max="12" width="20" customWidth="1"/>
    <col min="13" max="13" width="2.75" customWidth="1"/>
    <col min="14" max="14" width="9.25" bestFit="1" customWidth="1"/>
    <col min="15" max="15" width="2.875" customWidth="1"/>
  </cols>
  <sheetData>
    <row r="1" spans="1:15" ht="42" x14ac:dyDescent="0.4">
      <c r="A1" s="49"/>
      <c r="B1" s="50" t="s">
        <v>40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x14ac:dyDescent="0.4">
      <c r="N2" s="1">
        <v>44652</v>
      </c>
      <c r="O2" t="s">
        <v>0</v>
      </c>
    </row>
    <row r="3" spans="1:15" ht="19.5" thickBot="1" x14ac:dyDescent="0.45">
      <c r="C3" s="2" t="s">
        <v>1</v>
      </c>
      <c r="G3" s="2" t="s">
        <v>1</v>
      </c>
      <c r="N3" s="3"/>
    </row>
    <row r="4" spans="1:15" ht="34.5" thickTop="1" thickBot="1" x14ac:dyDescent="0.45">
      <c r="B4" s="4" t="s">
        <v>2</v>
      </c>
      <c r="C4" s="5">
        <v>44713</v>
      </c>
      <c r="E4" s="6" t="s">
        <v>3</v>
      </c>
      <c r="F4" s="51">
        <v>500000</v>
      </c>
      <c r="G4" s="52"/>
      <c r="H4" s="7" t="s">
        <v>4</v>
      </c>
      <c r="I4" s="7"/>
    </row>
    <row r="5" spans="1:15" ht="19.5" thickTop="1" x14ac:dyDescent="0.4">
      <c r="C5" s="1"/>
    </row>
    <row r="6" spans="1:15" x14ac:dyDescent="0.4">
      <c r="C6" s="1"/>
    </row>
    <row r="7" spans="1:15" ht="23.25" customHeight="1" thickBot="1" x14ac:dyDescent="0.45">
      <c r="B7" s="8" t="s">
        <v>38</v>
      </c>
      <c r="C7" s="9"/>
    </row>
    <row r="8" spans="1:15" ht="19.5" x14ac:dyDescent="0.4">
      <c r="B8" s="10" t="s">
        <v>5</v>
      </c>
      <c r="C8" s="11">
        <f>C4-28</f>
        <v>44685</v>
      </c>
      <c r="D8" s="12" t="str">
        <f>TEXT(C8,"aaa")</f>
        <v>水</v>
      </c>
    </row>
    <row r="9" spans="1:15" ht="19.5" x14ac:dyDescent="0.4">
      <c r="B9" s="13" t="s">
        <v>6</v>
      </c>
      <c r="C9" s="14">
        <f>C4-27</f>
        <v>44686</v>
      </c>
      <c r="D9" s="15" t="str">
        <f t="shared" ref="D8:D13" si="0">TEXT(C9,"aaa")</f>
        <v>木</v>
      </c>
    </row>
    <row r="10" spans="1:15" ht="19.5" x14ac:dyDescent="0.4">
      <c r="B10" s="13" t="s">
        <v>7</v>
      </c>
      <c r="C10" s="14">
        <f>C4-21</f>
        <v>44692</v>
      </c>
      <c r="D10" s="15" t="str">
        <f t="shared" si="0"/>
        <v>水</v>
      </c>
    </row>
    <row r="11" spans="1:15" ht="19.5" x14ac:dyDescent="0.4">
      <c r="B11" s="13" t="s">
        <v>8</v>
      </c>
      <c r="C11" s="14">
        <f>C4-20</f>
        <v>44693</v>
      </c>
      <c r="D11" s="15" t="str">
        <f t="shared" si="0"/>
        <v>木</v>
      </c>
    </row>
    <row r="12" spans="1:15" ht="19.5" x14ac:dyDescent="0.4">
      <c r="B12" s="13" t="s">
        <v>9</v>
      </c>
      <c r="C12" s="14">
        <f>C4-14</f>
        <v>44699</v>
      </c>
      <c r="D12" s="15" t="str">
        <f t="shared" si="0"/>
        <v>水</v>
      </c>
    </row>
    <row r="13" spans="1:15" ht="20.25" thickBot="1" x14ac:dyDescent="0.45">
      <c r="B13" s="16" t="s">
        <v>10</v>
      </c>
      <c r="C13" s="17">
        <f>C4-13</f>
        <v>44700</v>
      </c>
      <c r="D13" s="18" t="str">
        <f t="shared" si="0"/>
        <v>木</v>
      </c>
    </row>
    <row r="14" spans="1:15" ht="19.5" thickBot="1" x14ac:dyDescent="0.45">
      <c r="D14" s="1"/>
      <c r="E14" s="1"/>
      <c r="J14" t="s">
        <v>35</v>
      </c>
    </row>
    <row r="15" spans="1:15" ht="42" customHeight="1" thickBot="1" x14ac:dyDescent="0.45">
      <c r="B15" s="8" t="s">
        <v>37</v>
      </c>
      <c r="D15" s="1"/>
      <c r="E15" s="1"/>
      <c r="G15" s="53" t="s">
        <v>36</v>
      </c>
      <c r="H15" s="54"/>
      <c r="I15" s="54"/>
      <c r="J15" s="54"/>
      <c r="K15" s="55"/>
      <c r="L15" s="19" t="s">
        <v>11</v>
      </c>
    </row>
    <row r="16" spans="1:15" ht="30.75" customHeight="1" x14ac:dyDescent="0.4">
      <c r="B16" s="20" t="s">
        <v>12</v>
      </c>
      <c r="C16" s="21" t="s">
        <v>13</v>
      </c>
      <c r="F16" s="22" t="s">
        <v>12</v>
      </c>
      <c r="G16" s="23"/>
      <c r="H16" s="24"/>
      <c r="I16" s="25" t="s">
        <v>14</v>
      </c>
      <c r="J16" s="26">
        <f>C8</f>
        <v>44685</v>
      </c>
      <c r="K16" s="27" t="str">
        <f>TEXT(J16,"aaa")</f>
        <v>水</v>
      </c>
      <c r="L16" s="28" t="s">
        <v>13</v>
      </c>
    </row>
    <row r="17" spans="1:15" ht="30.75" customHeight="1" x14ac:dyDescent="0.4">
      <c r="B17" s="29" t="s">
        <v>15</v>
      </c>
      <c r="C17" s="30" t="s">
        <v>16</v>
      </c>
      <c r="F17" s="31" t="s">
        <v>17</v>
      </c>
      <c r="G17" s="32">
        <f>C9</f>
        <v>44686</v>
      </c>
      <c r="H17" s="33" t="str">
        <f>TEXT(G17,"aaa")</f>
        <v>木</v>
      </c>
      <c r="I17" s="34" t="s">
        <v>14</v>
      </c>
      <c r="J17" s="33">
        <f>C10</f>
        <v>44692</v>
      </c>
      <c r="K17" s="35" t="str">
        <f>TEXT(K16,"aaa")</f>
        <v>水</v>
      </c>
      <c r="L17" s="36">
        <f>F4*0.25</f>
        <v>125000</v>
      </c>
    </row>
    <row r="18" spans="1:15" ht="30.75" customHeight="1" x14ac:dyDescent="0.4">
      <c r="B18" s="29" t="s">
        <v>18</v>
      </c>
      <c r="C18" s="30" t="s">
        <v>19</v>
      </c>
      <c r="F18" s="31" t="s">
        <v>20</v>
      </c>
      <c r="G18" s="32">
        <f>C11</f>
        <v>44693</v>
      </c>
      <c r="H18" s="33" t="str">
        <f>TEXT(G18,"aaa")</f>
        <v>木</v>
      </c>
      <c r="I18" s="34" t="s">
        <v>14</v>
      </c>
      <c r="J18" s="33">
        <f>C12</f>
        <v>44699</v>
      </c>
      <c r="K18" s="35" t="str">
        <f>TEXT(K17,"aaa")</f>
        <v>水</v>
      </c>
      <c r="L18" s="36">
        <f>F4*0.5</f>
        <v>250000</v>
      </c>
    </row>
    <row r="19" spans="1:15" ht="30.75" customHeight="1" thickBot="1" x14ac:dyDescent="0.45">
      <c r="B19" s="37" t="s">
        <v>21</v>
      </c>
      <c r="C19" s="38" t="s">
        <v>22</v>
      </c>
      <c r="D19" s="1"/>
      <c r="E19" s="1"/>
      <c r="F19" s="39" t="s">
        <v>21</v>
      </c>
      <c r="G19" s="40">
        <f>C13</f>
        <v>44700</v>
      </c>
      <c r="H19" s="41" t="str">
        <f>TEXT(G19,"aaa")</f>
        <v>木</v>
      </c>
      <c r="I19" s="42" t="s">
        <v>14</v>
      </c>
      <c r="J19" s="41">
        <f>C4</f>
        <v>44713</v>
      </c>
      <c r="K19" s="43" t="str">
        <f>TEXT(K18,"aaa")</f>
        <v>水</v>
      </c>
      <c r="L19" s="44" t="s">
        <v>22</v>
      </c>
    </row>
    <row r="22" spans="1:15" ht="19.5" x14ac:dyDescent="0.4">
      <c r="A22" s="45"/>
      <c r="B22" s="46" t="s">
        <v>23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5" ht="19.5" x14ac:dyDescent="0.4">
      <c r="A23" s="45"/>
      <c r="B23" s="46" t="s">
        <v>24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ht="19.5" x14ac:dyDescent="0.4">
      <c r="A24" s="45"/>
      <c r="B24" s="46" t="s">
        <v>25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1:15" ht="19.5" x14ac:dyDescent="0.4">
      <c r="A25" s="45"/>
      <c r="B25" s="47" t="s">
        <v>41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5"/>
      <c r="N25" s="45"/>
      <c r="O25" s="45"/>
    </row>
    <row r="26" spans="1:15" ht="19.5" x14ac:dyDescent="0.4">
      <c r="A26" s="45"/>
      <c r="B26" s="46" t="s">
        <v>26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1:15" ht="19.5" x14ac:dyDescent="0.4">
      <c r="A27" s="45"/>
      <c r="B27" s="46" t="s">
        <v>27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1:15" ht="19.5" x14ac:dyDescent="0.4">
      <c r="A28" s="45"/>
      <c r="B28" s="46" t="s">
        <v>30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1:15" ht="19.5" x14ac:dyDescent="0.4">
      <c r="A29" s="45"/>
      <c r="B29" s="46" t="s">
        <v>28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1:15" ht="19.5" x14ac:dyDescent="0.4">
      <c r="A30" s="45"/>
      <c r="B30" s="45" t="s">
        <v>31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1:15" ht="19.5" x14ac:dyDescent="0.4">
      <c r="A31" s="45"/>
      <c r="B31" s="46" t="s">
        <v>32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9.5" x14ac:dyDescent="0.4">
      <c r="A32" s="45"/>
      <c r="B32" s="46" t="s">
        <v>29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9.5" x14ac:dyDescent="0.4">
      <c r="A33" s="45"/>
      <c r="B33" s="46" t="s">
        <v>33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ht="19.5" x14ac:dyDescent="0.4">
      <c r="A34" s="45"/>
      <c r="B34" s="46" t="s">
        <v>34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19.5" x14ac:dyDescent="0.4">
      <c r="B35" s="46" t="s">
        <v>39</v>
      </c>
    </row>
  </sheetData>
  <protectedRanges>
    <protectedRange algorithmName="SHA-512" hashValue="cWECtnPO3fdOD4fnU7+6SoufT9u4IBVw8AdZ8wa3q/MyLr6PyU/68Cs/MNbuYniS1+1/eaOtELkmo2EYc6M6pQ==" saltValue="2LKhM1ZuqwCrUZlGDXLnHw==" spinCount="100000" sqref="A1:O1 A2:M3 A4 D4 H4:O4 A5:P35" name="範囲1"/>
  </protectedRanges>
  <mergeCells count="3">
    <mergeCell ref="B1:O1"/>
    <mergeCell ref="F4:G4"/>
    <mergeCell ref="G15:K15"/>
  </mergeCells>
  <phoneticPr fontId="1"/>
  <conditionalFormatting sqref="K18:K19">
    <cfRule type="cellIs" dxfId="15" priority="1" stopIfTrue="1" operator="equal">
      <formula>"日"</formula>
    </cfRule>
    <cfRule type="cellIs" dxfId="14" priority="2" stopIfTrue="1" operator="equal">
      <formula>"土"</formula>
    </cfRule>
  </conditionalFormatting>
  <conditionalFormatting sqref="D8:D13">
    <cfRule type="cellIs" dxfId="13" priority="15" stopIfTrue="1" operator="equal">
      <formula>"日"</formula>
    </cfRule>
    <cfRule type="cellIs" dxfId="12" priority="16" stopIfTrue="1" operator="equal">
      <formula>"土"</formula>
    </cfRule>
  </conditionalFormatting>
  <conditionalFormatting sqref="H16">
    <cfRule type="cellIs" dxfId="11" priority="13" stopIfTrue="1" operator="equal">
      <formula>"日"</formula>
    </cfRule>
    <cfRule type="cellIs" dxfId="10" priority="14" stopIfTrue="1" operator="equal">
      <formula>"土"</formula>
    </cfRule>
  </conditionalFormatting>
  <conditionalFormatting sqref="H17">
    <cfRule type="cellIs" dxfId="9" priority="11" stopIfTrue="1" operator="equal">
      <formula>"日"</formula>
    </cfRule>
    <cfRule type="cellIs" dxfId="8" priority="12" stopIfTrue="1" operator="equal">
      <formula>"土"</formula>
    </cfRule>
  </conditionalFormatting>
  <conditionalFormatting sqref="H18">
    <cfRule type="cellIs" dxfId="7" priority="9" stopIfTrue="1" operator="equal">
      <formula>"日"</formula>
    </cfRule>
    <cfRule type="cellIs" dxfId="6" priority="10" stopIfTrue="1" operator="equal">
      <formula>"土"</formula>
    </cfRule>
  </conditionalFormatting>
  <conditionalFormatting sqref="H19">
    <cfRule type="cellIs" dxfId="5" priority="7" stopIfTrue="1" operator="equal">
      <formula>"日"</formula>
    </cfRule>
    <cfRule type="cellIs" dxfId="4" priority="8" stopIfTrue="1" operator="equal">
      <formula>"土"</formula>
    </cfRule>
  </conditionalFormatting>
  <conditionalFormatting sqref="K16">
    <cfRule type="cellIs" dxfId="3" priority="5" stopIfTrue="1" operator="equal">
      <formula>"日"</formula>
    </cfRule>
    <cfRule type="cellIs" dxfId="2" priority="6" stopIfTrue="1" operator="equal">
      <formula>"土"</formula>
    </cfRule>
  </conditionalFormatting>
  <conditionalFormatting sqref="K17">
    <cfRule type="cellIs" dxfId="1" priority="3" stopIfTrue="1" operator="equal">
      <formula>"日"</formula>
    </cfRule>
    <cfRule type="cellIs" dxfId="0" priority="4" stopIfTrue="1" operator="equal">
      <formula>"土"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倉谷 裕史</dc:creator>
  <cp:lastModifiedBy>倉谷 裕史</cp:lastModifiedBy>
  <cp:lastPrinted>2022-01-19T00:54:00Z</cp:lastPrinted>
  <dcterms:created xsi:type="dcterms:W3CDTF">2022-01-19T00:40:53Z</dcterms:created>
  <dcterms:modified xsi:type="dcterms:W3CDTF">2022-01-19T08:18:11Z</dcterms:modified>
</cp:coreProperties>
</file>